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30" windowWidth="7650" windowHeight="4560" activeTab="0"/>
  </bookViews>
  <sheets>
    <sheet name="Slope CI" sheetId="1" r:id="rId1"/>
    <sheet name="Sheet1" sheetId="2" r:id="rId2"/>
    <sheet name="Sheet2" sheetId="3" r:id="rId3"/>
    <sheet name="Sheet3" sheetId="4" r:id="rId4"/>
  </sheets>
  <definedNames>
    <definedName name="x" localSheetId="0">'Slope CI'!$A$2:$A$13</definedName>
    <definedName name="y" localSheetId="0">'Slope CI'!$B$2:$B$13</definedName>
  </definedNames>
  <calcPr fullCalcOnLoad="1"/>
</workbook>
</file>

<file path=xl/sharedStrings.xml><?xml version="1.0" encoding="utf-8"?>
<sst xmlns="http://schemas.openxmlformats.org/spreadsheetml/2006/main" count="20" uniqueCount="20">
  <si>
    <t>x</t>
  </si>
  <si>
    <t>y</t>
  </si>
  <si>
    <t>Slope</t>
  </si>
  <si>
    <t>=SLOPE(y,x)</t>
  </si>
  <si>
    <t>=INDEX(LINEST(Y,X,1,1),2,1)</t>
  </si>
  <si>
    <t>degrees freedom</t>
  </si>
  <si>
    <t>=COUNT(X)-2</t>
  </si>
  <si>
    <t>Confidence level</t>
  </si>
  <si>
    <t>Student t</t>
  </si>
  <si>
    <t>Confidence interval</t>
  </si>
  <si>
    <t>slope</t>
  </si>
  <si>
    <t>lower</t>
  </si>
  <si>
    <t>user selected value</t>
  </si>
  <si>
    <t>=TINV(1-E4,E3)</t>
  </si>
  <si>
    <t>=E5*E2</t>
  </si>
  <si>
    <t>=ROUND(E1,3)&amp;" ± "&amp;ROUND(E6,3)</t>
  </si>
  <si>
    <t>=E1-E6</t>
  </si>
  <si>
    <t>=E1+E6</t>
  </si>
  <si>
    <t>upper</t>
  </si>
  <si>
    <r>
      <t>Std err in slope, S</t>
    </r>
    <r>
      <rPr>
        <vertAlign val="subscript"/>
        <sz val="11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</si>
</sst>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&quot;± &quot;\ 0.00"/>
    <numFmt numFmtId="169" formatCode="&quot;± &quot;\ 0.000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</numFmts>
  <fonts count="4">
    <font>
      <sz val="10"/>
      <name val="Arial"/>
      <family val="0"/>
    </font>
    <font>
      <sz val="9.5"/>
      <name val="Arial"/>
      <family val="0"/>
    </font>
    <font>
      <sz val="11"/>
      <name val="Arial"/>
      <family val="2"/>
    </font>
    <font>
      <vertAlign val="sub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quotePrefix="1">
      <alignment/>
    </xf>
    <xf numFmtId="9" fontId="2" fillId="2" borderId="1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'Slope CI'!$B$1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5"/>
            <c:backward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'Slope CI'!$A$2:$A$13</c:f>
              <c:numCache/>
            </c:numRef>
          </c:xVal>
          <c:yVal>
            <c:numRef>
              <c:f>'Slope CI'!$B$2:$B$13</c:f>
              <c:numCache/>
            </c:numRef>
          </c:yVal>
          <c:smooth val="0"/>
        </c:ser>
        <c:axId val="30640665"/>
        <c:axId val="7330530"/>
      </c:scatterChart>
      <c:valAx>
        <c:axId val="30640665"/>
        <c:scaling>
          <c:orientation val="minMax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crossBetween val="midCat"/>
        <c:dispUnits/>
      </c:valAx>
      <c:valAx>
        <c:axId val="7330530"/>
        <c:scaling>
          <c:orientation val="minMax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30640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13</xdr:row>
      <xdr:rowOff>123825</xdr:rowOff>
    </xdr:from>
    <xdr:to>
      <xdr:col>7</xdr:col>
      <xdr:colOff>571500</xdr:colOff>
      <xdr:row>30</xdr:row>
      <xdr:rowOff>114300</xdr:rowOff>
    </xdr:to>
    <xdr:graphicFrame>
      <xdr:nvGraphicFramePr>
        <xdr:cNvPr id="1" name="Chart 3"/>
        <xdr:cNvGraphicFramePr/>
      </xdr:nvGraphicFramePr>
      <xdr:xfrm>
        <a:off x="3171825" y="2533650"/>
        <a:ext cx="44672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3">
      <selection activeCell="D29" sqref="D29"/>
    </sheetView>
  </sheetViews>
  <sheetFormatPr defaultColWidth="9.140625" defaultRowHeight="12.75"/>
  <cols>
    <col min="1" max="3" width="9.140625" style="4" customWidth="1"/>
    <col min="4" max="4" width="18.57421875" style="4" customWidth="1"/>
    <col min="5" max="5" width="13.140625" style="4" customWidth="1"/>
    <col min="6" max="6" width="9.140625" style="4" customWidth="1"/>
    <col min="7" max="7" width="37.7109375" style="4" customWidth="1"/>
    <col min="8" max="8" width="9.140625" style="4" customWidth="1"/>
    <col min="9" max="9" width="13.7109375" style="4" customWidth="1"/>
    <col min="10" max="10" width="15.7109375" style="4" customWidth="1"/>
    <col min="11" max="16384" width="9.140625" style="4" customWidth="1"/>
  </cols>
  <sheetData>
    <row r="1" spans="1:7" ht="14.25">
      <c r="A1" s="1" t="s">
        <v>0</v>
      </c>
      <c r="B1" s="1" t="s">
        <v>1</v>
      </c>
      <c r="C1" s="2"/>
      <c r="D1" s="3" t="s">
        <v>2</v>
      </c>
      <c r="E1" s="3">
        <f>SLOPE(y,x)</f>
        <v>0.9252068746021642</v>
      </c>
      <c r="F1" s="2"/>
      <c r="G1" s="3" t="s">
        <v>3</v>
      </c>
    </row>
    <row r="2" spans="1:7" ht="18.75">
      <c r="A2" s="3">
        <v>50</v>
      </c>
      <c r="B2" s="3">
        <v>74</v>
      </c>
      <c r="C2" s="2"/>
      <c r="D2" s="3" t="s">
        <v>19</v>
      </c>
      <c r="E2" s="3">
        <f>INDEX(LINEST(y,x,1,1),2,1)</f>
        <v>0.17587859068429076</v>
      </c>
      <c r="F2" s="2"/>
      <c r="G2" s="3" t="s">
        <v>4</v>
      </c>
    </row>
    <row r="3" spans="1:7" ht="14.25">
      <c r="A3" s="3">
        <v>52</v>
      </c>
      <c r="B3" s="3">
        <v>77</v>
      </c>
      <c r="C3" s="2"/>
      <c r="D3" s="3" t="s">
        <v>5</v>
      </c>
      <c r="E3" s="3">
        <f>COUNT(x)-2</f>
        <v>10</v>
      </c>
      <c r="F3" s="2"/>
      <c r="G3" s="5" t="s">
        <v>6</v>
      </c>
    </row>
    <row r="4" spans="1:7" ht="14.25">
      <c r="A4" s="3">
        <v>55</v>
      </c>
      <c r="B4" s="3">
        <v>76</v>
      </c>
      <c r="C4" s="2"/>
      <c r="D4" s="3" t="s">
        <v>7</v>
      </c>
      <c r="E4" s="6">
        <v>0.95</v>
      </c>
      <c r="F4" s="2"/>
      <c r="G4" s="3" t="s">
        <v>12</v>
      </c>
    </row>
    <row r="5" spans="1:7" ht="14.25">
      <c r="A5" s="3">
        <v>55</v>
      </c>
      <c r="B5" s="3">
        <v>85</v>
      </c>
      <c r="C5" s="2"/>
      <c r="D5" s="3" t="s">
        <v>8</v>
      </c>
      <c r="E5" s="3">
        <f>TINV(1-E4,E3)</f>
        <v>2.228139237558935</v>
      </c>
      <c r="F5" s="2"/>
      <c r="G5" s="5" t="s">
        <v>13</v>
      </c>
    </row>
    <row r="6" spans="1:7" ht="14.25">
      <c r="A6" s="3">
        <v>58</v>
      </c>
      <c r="B6" s="3">
        <v>82</v>
      </c>
      <c r="C6" s="2"/>
      <c r="D6" s="3" t="s">
        <v>9</v>
      </c>
      <c r="E6" s="7">
        <f>E5*E2</f>
        <v>0.3918819889502356</v>
      </c>
      <c r="F6" s="2"/>
      <c r="G6" s="5" t="s">
        <v>14</v>
      </c>
    </row>
    <row r="7" spans="1:7" ht="14.25">
      <c r="A7" s="3">
        <v>60</v>
      </c>
      <c r="B7" s="3">
        <v>78</v>
      </c>
      <c r="C7" s="2"/>
      <c r="D7" s="2"/>
      <c r="E7" s="2"/>
      <c r="F7" s="2"/>
      <c r="G7" s="2"/>
    </row>
    <row r="8" spans="1:7" ht="14.25">
      <c r="A8" s="3">
        <v>63</v>
      </c>
      <c r="B8" s="3">
        <v>87</v>
      </c>
      <c r="C8" s="2"/>
      <c r="D8" s="3" t="s">
        <v>10</v>
      </c>
      <c r="E8" s="3" t="str">
        <f>ROUND(E1,3)&amp;" ± "&amp;ROUND(E6,3)</f>
        <v>0.925 ± 0.392</v>
      </c>
      <c r="F8" s="2"/>
      <c r="G8" s="5" t="s">
        <v>15</v>
      </c>
    </row>
    <row r="9" spans="1:7" ht="14.25">
      <c r="A9" s="3">
        <v>64</v>
      </c>
      <c r="B9" s="3">
        <v>92</v>
      </c>
      <c r="C9" s="2"/>
      <c r="D9" s="3" t="s">
        <v>11</v>
      </c>
      <c r="E9" s="7">
        <f>E1-E6</f>
        <v>0.5333248856519286</v>
      </c>
      <c r="F9" s="2"/>
      <c r="G9" s="5" t="s">
        <v>16</v>
      </c>
    </row>
    <row r="10" spans="1:7" ht="14.25">
      <c r="A10" s="3">
        <v>65</v>
      </c>
      <c r="B10" s="3">
        <v>90</v>
      </c>
      <c r="C10" s="2"/>
      <c r="D10" s="3" t="s">
        <v>18</v>
      </c>
      <c r="E10" s="7">
        <f>E1+E6</f>
        <v>1.3170888635523998</v>
      </c>
      <c r="F10" s="2"/>
      <c r="G10" s="5" t="s">
        <v>17</v>
      </c>
    </row>
    <row r="11" spans="1:7" ht="14.25">
      <c r="A11" s="3">
        <v>68</v>
      </c>
      <c r="B11" s="3">
        <v>91</v>
      </c>
      <c r="C11" s="2"/>
      <c r="D11" s="2"/>
      <c r="E11" s="2"/>
      <c r="F11" s="2"/>
      <c r="G11" s="2"/>
    </row>
    <row r="12" spans="1:7" ht="14.25">
      <c r="A12" s="3">
        <v>70</v>
      </c>
      <c r="B12" s="3">
        <v>87</v>
      </c>
      <c r="C12" s="2"/>
      <c r="D12" s="2"/>
      <c r="E12" s="2"/>
      <c r="F12" s="2"/>
      <c r="G12" s="2"/>
    </row>
    <row r="13" spans="1:7" ht="14.25">
      <c r="A13" s="3">
        <v>70</v>
      </c>
      <c r="B13" s="3">
        <v>98</v>
      </c>
      <c r="C13" s="2"/>
      <c r="D13" s="2"/>
      <c r="E13" s="2"/>
      <c r="F13" s="2"/>
      <c r="G13" s="2"/>
    </row>
    <row r="16" ht="14.25"/>
    <row r="17" ht="14.25"/>
    <row r="18" ht="14.25"/>
  </sheetData>
  <printOptions headings="1"/>
  <pageMargins left="0.75" right="0.47" top="1" bottom="1" header="0.5" footer="0.5"/>
  <pageSetup horizontalDpi="300" verticalDpi="300" orientation="landscape" r:id="rId4"/>
  <drawing r:id="rId3"/>
  <legacyDrawing r:id="rId2"/>
  <oleObjects>
    <oleObject progId="Equation.3" shapeId="635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V Liengme</dc:creator>
  <cp:keywords/>
  <dc:description/>
  <cp:lastModifiedBy>Bernard V Liengme</cp:lastModifiedBy>
  <cp:lastPrinted>2001-07-17T14:55:12Z</cp:lastPrinted>
  <dcterms:created xsi:type="dcterms:W3CDTF">2001-07-16T17:46:06Z</dcterms:created>
  <dcterms:modified xsi:type="dcterms:W3CDTF">2001-07-17T19:42:56Z</dcterms:modified>
  <cp:category/>
  <cp:version/>
  <cp:contentType/>
  <cp:contentStatus/>
</cp:coreProperties>
</file>